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6380" windowHeight="8190"/>
  </bookViews>
  <sheets>
    <sheet name="Sheet1" sheetId="1" r:id="rId1"/>
  </sheets>
  <definedNames>
    <definedName name="_xlnm.Print_Titles" localSheetId="0">Sheet1!$6:$8</definedName>
  </definedNames>
  <calcPr calcId="125725" fullCalcOnLoad="1"/>
</workbook>
</file>

<file path=xl/calcChain.xml><?xml version="1.0" encoding="utf-8"?>
<calcChain xmlns="http://schemas.openxmlformats.org/spreadsheetml/2006/main">
  <c r="E9" i="1"/>
  <c r="F9"/>
  <c r="G9"/>
  <c r="H9"/>
  <c r="I9" s="1"/>
  <c r="J9"/>
  <c r="E10"/>
  <c r="F10"/>
  <c r="G10"/>
  <c r="H10"/>
  <c r="I10"/>
  <c r="J10"/>
  <c r="K10"/>
  <c r="M10"/>
  <c r="I11"/>
  <c r="J11"/>
  <c r="K11"/>
  <c r="M11"/>
  <c r="M12"/>
  <c r="E13"/>
  <c r="F13"/>
  <c r="G13"/>
  <c r="H13"/>
  <c r="I13"/>
  <c r="J13"/>
  <c r="K13"/>
  <c r="M13"/>
  <c r="E14"/>
  <c r="F14"/>
  <c r="G14"/>
  <c r="H14"/>
  <c r="I14"/>
  <c r="J14"/>
  <c r="K14"/>
  <c r="M14"/>
  <c r="I15"/>
  <c r="J15"/>
  <c r="K15"/>
  <c r="M15"/>
  <c r="I16"/>
  <c r="J16"/>
  <c r="K16"/>
  <c r="L16"/>
  <c r="M16"/>
  <c r="E17"/>
  <c r="F17"/>
  <c r="G17"/>
  <c r="H17"/>
  <c r="I17"/>
  <c r="J17"/>
  <c r="K17"/>
  <c r="M17"/>
  <c r="E18"/>
  <c r="F18"/>
  <c r="G18"/>
  <c r="H18"/>
  <c r="I18"/>
  <c r="J18"/>
  <c r="K18"/>
  <c r="M18"/>
  <c r="I19"/>
  <c r="J19"/>
  <c r="K19"/>
  <c r="M19"/>
  <c r="I21"/>
  <c r="J21"/>
  <c r="K21"/>
  <c r="L21"/>
  <c r="M21"/>
  <c r="I22"/>
  <c r="M22"/>
  <c r="M23"/>
  <c r="L24"/>
  <c r="M24"/>
  <c r="E25"/>
  <c r="F25"/>
  <c r="G25"/>
  <c r="H25"/>
  <c r="L11" s="1"/>
  <c r="I25"/>
  <c r="J25"/>
  <c r="K25"/>
  <c r="M25"/>
  <c r="I27"/>
  <c r="J27"/>
  <c r="K27"/>
  <c r="L27"/>
  <c r="M27"/>
  <c r="M28"/>
  <c r="L22" l="1"/>
  <c r="L19"/>
  <c r="L15"/>
  <c r="L14" s="1"/>
  <c r="L13" s="1"/>
  <c r="M9"/>
  <c r="K9"/>
  <c r="L12"/>
  <c r="L10" s="1"/>
  <c r="L9" s="1"/>
  <c r="L18" l="1"/>
  <c r="L17" s="1"/>
  <c r="L25" s="1"/>
</calcChain>
</file>

<file path=xl/sharedStrings.xml><?xml version="1.0" encoding="utf-8"?>
<sst xmlns="http://schemas.openxmlformats.org/spreadsheetml/2006/main" count="60" uniqueCount="35">
  <si>
    <t>INFORMACJA O WYKONANIU DOCHODÓW BUDŻETU WZWiK ZA  I PÓŁROCZE 2009 ROKU</t>
  </si>
  <si>
    <t>/zł/</t>
  </si>
  <si>
    <t>DZIAŁ</t>
  </si>
  <si>
    <t>ROZDZ.</t>
  </si>
  <si>
    <t>§</t>
  </si>
  <si>
    <t>WYSZCZEGÓLNIENIE</t>
  </si>
  <si>
    <t>WYKONANIE za I półrocze 2008 r.</t>
  </si>
  <si>
    <t>PLAN  wg uchwały budżetowej na 2009 r.</t>
  </si>
  <si>
    <t>PLAN po zmianach na 30.06.2009 r.</t>
  </si>
  <si>
    <t>WYKONANIE za I półrocze 2009 r.</t>
  </si>
  <si>
    <r>
      <t>%</t>
    </r>
    <r>
      <rPr>
        <b/>
        <sz val="9"/>
        <rFont val="Arial"/>
        <family val="2"/>
        <charset val="238"/>
      </rPr>
      <t xml:space="preserve">    </t>
    </r>
  </si>
  <si>
    <t>% udziału w dochodach ogółem</t>
  </si>
  <si>
    <t>Odchylenia          (8-5)</t>
  </si>
  <si>
    <t>8:7</t>
  </si>
  <si>
    <t>8:6</t>
  </si>
  <si>
    <t>8:5</t>
  </si>
  <si>
    <t>GOSPODARKA MIESZKANIOWA</t>
  </si>
  <si>
    <t>Gospodarka gruntami i nieruchomościami</t>
  </si>
  <si>
    <t>0750</t>
  </si>
  <si>
    <t>Dochody z najmu i dzierżawy składników majątkowych skarbu państwa jst lub innych jednostek zaliczanych do sektora finansów publicznych oraz innych umów o podobnym charakterze</t>
  </si>
  <si>
    <t>0970</t>
  </si>
  <si>
    <t>Wpływy z różnych dochodów</t>
  </si>
  <si>
    <t>x</t>
  </si>
  <si>
    <t xml:space="preserve">ADMINISTRACJA PUBLICZNA </t>
  </si>
  <si>
    <t>Pozostała działalność</t>
  </si>
  <si>
    <t>0920</t>
  </si>
  <si>
    <t>Pozostałe odsetki</t>
  </si>
  <si>
    <t>GOSPODARKA KOMUNALNA I OCHRONA ŚRODOWISKA</t>
  </si>
  <si>
    <t>Gospodarka ściekowa i ochrona wód</t>
  </si>
  <si>
    <t>0929</t>
  </si>
  <si>
    <t>Środki na dofinansowanie własnych inwestycyjnych gmin (związków gmin), powiatów, samorządów województwa, pozyskane z innych źródeł</t>
  </si>
  <si>
    <t>RAZEM DOCHODY</t>
  </si>
  <si>
    <t>z tego:</t>
  </si>
  <si>
    <t>a) dochody bieżące</t>
  </si>
  <si>
    <t>b) dochody majątkowe</t>
  </si>
</sst>
</file>

<file path=xl/styles.xml><?xml version="1.0" encoding="utf-8"?>
<styleSheet xmlns="http://schemas.openxmlformats.org/spreadsheetml/2006/main">
  <fonts count="32">
    <font>
      <sz val="10"/>
      <name val="Arial"/>
      <family val="2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20"/>
      <name val="Czcionka tekstu podstawowego"/>
      <family val="2"/>
      <charset val="238"/>
    </font>
    <font>
      <sz val="10"/>
      <name val="Times New Roman"/>
      <family val="1"/>
      <charset val="1"/>
    </font>
    <font>
      <b/>
      <sz val="10.5"/>
      <name val="Times New Roman"/>
      <family val="1"/>
      <charset val="1"/>
    </font>
    <font>
      <sz val="9.5"/>
      <name val="Times New Roman"/>
      <family val="1"/>
      <charset val="1"/>
    </font>
    <font>
      <b/>
      <sz val="7"/>
      <name val="Times New Roman"/>
      <family val="1"/>
      <charset val="1"/>
    </font>
    <font>
      <b/>
      <sz val="8"/>
      <name val="Times New Roman"/>
      <family val="1"/>
      <charset val="1"/>
    </font>
    <font>
      <b/>
      <sz val="8"/>
      <name val="Times New Roman"/>
      <family val="1"/>
      <charset val="238"/>
    </font>
    <font>
      <b/>
      <sz val="9"/>
      <name val="Times New Roman"/>
      <family val="1"/>
      <charset val="1"/>
    </font>
    <font>
      <b/>
      <sz val="9"/>
      <name val="Arial"/>
      <family val="2"/>
      <charset val="238"/>
    </font>
    <font>
      <b/>
      <sz val="8.5"/>
      <name val="Times New Roman"/>
      <family val="1"/>
      <charset val="1"/>
    </font>
    <font>
      <b/>
      <sz val="10"/>
      <name val="Times New Roman"/>
      <family val="1"/>
      <charset val="1"/>
    </font>
    <font>
      <sz val="8"/>
      <name val="Times New Roman"/>
      <family val="1"/>
      <charset val="1"/>
    </font>
    <font>
      <sz val="8.5"/>
      <name val="Times New Roman"/>
      <family val="1"/>
      <charset val="1"/>
    </font>
    <font>
      <b/>
      <sz val="9.5"/>
      <name val="Times New Roman"/>
      <family val="1"/>
      <charset val="1"/>
    </font>
    <font>
      <sz val="10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2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/>
      <right style="hair">
        <color indexed="8"/>
      </right>
      <top/>
      <bottom/>
      <diagonal/>
    </border>
    <border>
      <left/>
      <right style="hair">
        <color indexed="8"/>
      </right>
      <top/>
      <bottom style="hair">
        <color indexed="8"/>
      </bottom>
      <diagonal/>
    </border>
  </borders>
  <cellStyleXfs count="42">
    <xf numFmtId="0" fontId="0" fillId="0" borderId="0">
      <alignment vertical="top"/>
    </xf>
    <xf numFmtId="0" fontId="1" fillId="2" borderId="0" applyNumberFormat="0" applyBorder="0" applyProtection="0">
      <alignment vertical="top"/>
    </xf>
    <xf numFmtId="0" fontId="1" fillId="3" borderId="0" applyNumberFormat="0" applyBorder="0" applyProtection="0">
      <alignment vertical="top"/>
    </xf>
    <xf numFmtId="0" fontId="1" fillId="4" borderId="0" applyNumberFormat="0" applyBorder="0" applyProtection="0">
      <alignment vertical="top"/>
    </xf>
    <xf numFmtId="0" fontId="1" fillId="5" borderId="0" applyNumberFormat="0" applyBorder="0" applyProtection="0">
      <alignment vertical="top"/>
    </xf>
    <xf numFmtId="0" fontId="1" fillId="6" borderId="0" applyNumberFormat="0" applyBorder="0" applyProtection="0">
      <alignment vertical="top"/>
    </xf>
    <xf numFmtId="0" fontId="1" fillId="7" borderId="0" applyNumberFormat="0" applyBorder="0" applyProtection="0">
      <alignment vertical="top"/>
    </xf>
    <xf numFmtId="0" fontId="1" fillId="8" borderId="0" applyNumberFormat="0" applyBorder="0" applyProtection="0">
      <alignment vertical="top"/>
    </xf>
    <xf numFmtId="0" fontId="1" fillId="9" borderId="0" applyNumberFormat="0" applyBorder="0" applyProtection="0">
      <alignment vertical="top"/>
    </xf>
    <xf numFmtId="0" fontId="1" fillId="10" borderId="0" applyNumberFormat="0" applyBorder="0" applyProtection="0">
      <alignment vertical="top"/>
    </xf>
    <xf numFmtId="0" fontId="1" fillId="5" borderId="0" applyNumberFormat="0" applyBorder="0" applyProtection="0">
      <alignment vertical="top"/>
    </xf>
    <xf numFmtId="0" fontId="1" fillId="8" borderId="0" applyNumberFormat="0" applyBorder="0" applyProtection="0">
      <alignment vertical="top"/>
    </xf>
    <xf numFmtId="0" fontId="1" fillId="11" borderId="0" applyNumberFormat="0" applyBorder="0" applyProtection="0">
      <alignment vertical="top"/>
    </xf>
    <xf numFmtId="0" fontId="2" fillId="12" borderId="0" applyNumberFormat="0" applyBorder="0" applyProtection="0">
      <alignment vertical="top"/>
    </xf>
    <xf numFmtId="0" fontId="2" fillId="9" borderId="0" applyNumberFormat="0" applyBorder="0" applyProtection="0">
      <alignment vertical="top"/>
    </xf>
    <xf numFmtId="0" fontId="2" fillId="10" borderId="0" applyNumberFormat="0" applyBorder="0" applyProtection="0">
      <alignment vertical="top"/>
    </xf>
    <xf numFmtId="0" fontId="2" fillId="13" borderId="0" applyNumberFormat="0" applyBorder="0" applyProtection="0">
      <alignment vertical="top"/>
    </xf>
    <xf numFmtId="0" fontId="2" fillId="14" borderId="0" applyNumberFormat="0" applyBorder="0" applyProtection="0">
      <alignment vertical="top"/>
    </xf>
    <xf numFmtId="0" fontId="2" fillId="15" borderId="0" applyNumberFormat="0" applyBorder="0" applyProtection="0">
      <alignment vertical="top"/>
    </xf>
    <xf numFmtId="0" fontId="2" fillId="16" borderId="0" applyNumberFormat="0" applyBorder="0" applyProtection="0">
      <alignment vertical="top"/>
    </xf>
    <xf numFmtId="0" fontId="2" fillId="17" borderId="0" applyNumberFormat="0" applyBorder="0" applyProtection="0">
      <alignment vertical="top"/>
    </xf>
    <xf numFmtId="0" fontId="2" fillId="18" borderId="0" applyNumberFormat="0" applyBorder="0" applyProtection="0">
      <alignment vertical="top"/>
    </xf>
    <xf numFmtId="0" fontId="2" fillId="13" borderId="0" applyNumberFormat="0" applyBorder="0" applyProtection="0">
      <alignment vertical="top"/>
    </xf>
    <xf numFmtId="0" fontId="2" fillId="14" borderId="0" applyNumberFormat="0" applyBorder="0" applyProtection="0">
      <alignment vertical="top"/>
    </xf>
    <xf numFmtId="0" fontId="2" fillId="19" borderId="0" applyNumberFormat="0" applyBorder="0" applyProtection="0">
      <alignment vertical="top"/>
    </xf>
    <xf numFmtId="0" fontId="3" fillId="7" borderId="1" applyNumberFormat="0" applyProtection="0">
      <alignment vertical="top"/>
    </xf>
    <xf numFmtId="0" fontId="4" fillId="20" borderId="2" applyNumberFormat="0" applyProtection="0">
      <alignment vertical="top"/>
    </xf>
    <xf numFmtId="0" fontId="5" fillId="4" borderId="0" applyNumberFormat="0" applyBorder="0" applyProtection="0">
      <alignment vertical="top"/>
    </xf>
    <xf numFmtId="0" fontId="6" fillId="0" borderId="3" applyNumberFormat="0" applyFill="0" applyProtection="0">
      <alignment vertical="top"/>
    </xf>
    <xf numFmtId="0" fontId="7" fillId="21" borderId="4" applyNumberFormat="0" applyProtection="0">
      <alignment vertical="top"/>
    </xf>
    <xf numFmtId="0" fontId="8" fillId="0" borderId="5" applyNumberFormat="0" applyFill="0" applyProtection="0">
      <alignment vertical="top"/>
    </xf>
    <xf numFmtId="0" fontId="9" fillId="0" borderId="6" applyNumberFormat="0" applyFill="0" applyProtection="0">
      <alignment vertical="top"/>
    </xf>
    <xf numFmtId="0" fontId="10" fillId="0" borderId="7" applyNumberFormat="0" applyFill="0" applyProtection="0">
      <alignment vertical="top"/>
    </xf>
    <xf numFmtId="0" fontId="10" fillId="0" borderId="0" applyNumberFormat="0" applyFill="0" applyBorder="0" applyProtection="0">
      <alignment vertical="top"/>
    </xf>
    <xf numFmtId="0" fontId="11" fillId="22" borderId="0" applyNumberFormat="0" applyBorder="0" applyProtection="0">
      <alignment vertical="top"/>
    </xf>
    <xf numFmtId="0" fontId="12" fillId="20" borderId="1" applyNumberFormat="0" applyProtection="0">
      <alignment vertical="top"/>
    </xf>
    <xf numFmtId="0" fontId="13" fillId="0" borderId="8" applyNumberFormat="0" applyFill="0" applyProtection="0">
      <alignment vertical="top"/>
    </xf>
    <xf numFmtId="0" fontId="14" fillId="0" borderId="0" applyNumberFormat="0" applyFill="0" applyBorder="0" applyProtection="0">
      <alignment vertical="top"/>
    </xf>
    <xf numFmtId="0" fontId="15" fillId="0" borderId="0" applyNumberFormat="0" applyFill="0" applyBorder="0" applyProtection="0">
      <alignment vertical="top"/>
    </xf>
    <xf numFmtId="0" fontId="16" fillId="0" borderId="0" applyNumberFormat="0" applyFill="0" applyBorder="0" applyProtection="0">
      <alignment vertical="top"/>
    </xf>
    <xf numFmtId="0" fontId="31" fillId="23" borderId="9" applyNumberFormat="0" applyProtection="0">
      <alignment vertical="top"/>
    </xf>
    <xf numFmtId="0" fontId="17" fillId="3" borderId="0" applyNumberFormat="0" applyBorder="0" applyProtection="0">
      <alignment vertical="top"/>
    </xf>
  </cellStyleXfs>
  <cellXfs count="72">
    <xf numFmtId="0" fontId="0" fillId="0" borderId="0" xfId="0" applyFont="1">
      <alignment vertical="top"/>
    </xf>
    <xf numFmtId="0" fontId="18" fillId="0" borderId="0" xfId="0" applyNumberFormat="1" applyFont="1" applyFill="1" applyBorder="1" applyAlignment="1" applyProtection="1">
      <alignment vertical="top"/>
    </xf>
    <xf numFmtId="0" fontId="20" fillId="0" borderId="0" xfId="0" applyNumberFormat="1" applyFont="1" applyFill="1" applyBorder="1" applyAlignment="1" applyProtection="1">
      <alignment horizontal="center" vertical="top"/>
    </xf>
    <xf numFmtId="0" fontId="22" fillId="0" borderId="10" xfId="0" applyNumberFormat="1" applyFont="1" applyFill="1" applyBorder="1" applyAlignment="1" applyProtection="1">
      <alignment horizontal="center" vertical="center"/>
    </xf>
    <xf numFmtId="0" fontId="24" fillId="0" borderId="12" xfId="0" applyNumberFormat="1" applyFont="1" applyFill="1" applyBorder="1" applyAlignment="1" applyProtection="1">
      <alignment horizontal="center" vertical="center" wrapText="1"/>
    </xf>
    <xf numFmtId="0" fontId="24" fillId="0" borderId="13" xfId="0" applyNumberFormat="1" applyFont="1" applyFill="1" applyBorder="1" applyAlignment="1" applyProtection="1">
      <alignment horizontal="center" vertical="center" wrapText="1"/>
    </xf>
    <xf numFmtId="0" fontId="27" fillId="0" borderId="0" xfId="0" applyNumberFormat="1" applyFont="1" applyFill="1" applyBorder="1" applyAlignment="1" applyProtection="1">
      <alignment vertical="top"/>
    </xf>
    <xf numFmtId="49" fontId="24" fillId="0" borderId="14" xfId="0" applyNumberFormat="1" applyFont="1" applyFill="1" applyBorder="1" applyAlignment="1" applyProtection="1">
      <alignment horizontal="center" vertical="center" wrapText="1"/>
    </xf>
    <xf numFmtId="49" fontId="24" fillId="0" borderId="15" xfId="0" applyNumberFormat="1" applyFont="1" applyFill="1" applyBorder="1" applyAlignment="1" applyProtection="1">
      <alignment horizontal="center" vertical="center" wrapText="1"/>
    </xf>
    <xf numFmtId="0" fontId="22" fillId="0" borderId="10" xfId="0" applyNumberFormat="1" applyFont="1" applyFill="1" applyBorder="1" applyAlignment="1" applyProtection="1">
      <alignment horizontal="center" vertical="top"/>
    </xf>
    <xf numFmtId="0" fontId="22" fillId="0" borderId="15" xfId="0" applyNumberFormat="1" applyFont="1" applyFill="1" applyBorder="1" applyAlignment="1" applyProtection="1">
      <alignment horizontal="center" vertical="top"/>
    </xf>
    <xf numFmtId="0" fontId="22" fillId="6" borderId="10" xfId="0" applyNumberFormat="1" applyFont="1" applyFill="1" applyBorder="1" applyAlignment="1" applyProtection="1">
      <alignment horizontal="center" vertical="center"/>
    </xf>
    <xf numFmtId="0" fontId="18" fillId="6" borderId="10" xfId="0" applyNumberFormat="1" applyFont="1" applyFill="1" applyBorder="1" applyAlignment="1" applyProtection="1">
      <alignment horizontal="left" vertical="center"/>
    </xf>
    <xf numFmtId="0" fontId="18" fillId="6" borderId="10" xfId="0" applyNumberFormat="1" applyFont="1" applyFill="1" applyBorder="1" applyAlignment="1" applyProtection="1">
      <alignment horizontal="center" vertical="center"/>
    </xf>
    <xf numFmtId="0" fontId="26" fillId="6" borderId="10" xfId="0" applyNumberFormat="1" applyFont="1" applyFill="1" applyBorder="1" applyAlignment="1" applyProtection="1">
      <alignment horizontal="left" vertical="center"/>
    </xf>
    <xf numFmtId="4" fontId="22" fillId="6" borderId="10" xfId="0" applyNumberFormat="1" applyFont="1" applyFill="1" applyBorder="1" applyAlignment="1" applyProtection="1">
      <alignment horizontal="right" vertical="center"/>
    </xf>
    <xf numFmtId="4" fontId="26" fillId="6" borderId="10" xfId="0" applyNumberFormat="1" applyFont="1" applyFill="1" applyBorder="1" applyAlignment="1" applyProtection="1">
      <alignment horizontal="right" vertical="center"/>
    </xf>
    <xf numFmtId="0" fontId="18" fillId="0" borderId="13" xfId="0" applyNumberFormat="1" applyFont="1" applyFill="1" applyBorder="1" applyAlignment="1" applyProtection="1">
      <alignment horizontal="center" vertical="center"/>
    </xf>
    <xf numFmtId="0" fontId="27" fillId="0" borderId="10" xfId="0" applyNumberFormat="1" applyFont="1" applyFill="1" applyBorder="1" applyAlignment="1" applyProtection="1">
      <alignment horizontal="center" vertical="center"/>
    </xf>
    <xf numFmtId="0" fontId="22" fillId="0" borderId="10" xfId="0" applyNumberFormat="1" applyFont="1" applyFill="1" applyBorder="1" applyAlignment="1" applyProtection="1">
      <alignment horizontal="left" vertical="center" wrapText="1"/>
    </xf>
    <xf numFmtId="4" fontId="22" fillId="0" borderId="10" xfId="0" applyNumberFormat="1" applyFont="1" applyFill="1" applyBorder="1" applyAlignment="1" applyProtection="1">
      <alignment horizontal="right" vertical="center"/>
    </xf>
    <xf numFmtId="4" fontId="26" fillId="0" borderId="10" xfId="0" applyNumberFormat="1" applyFont="1" applyFill="1" applyBorder="1" applyAlignment="1" applyProtection="1">
      <alignment horizontal="right" vertical="center"/>
    </xf>
    <xf numFmtId="0" fontId="18" fillId="0" borderId="16" xfId="0" applyNumberFormat="1" applyFont="1" applyFill="1" applyBorder="1" applyAlignment="1" applyProtection="1">
      <alignment horizontal="center" vertical="center"/>
    </xf>
    <xf numFmtId="49" fontId="28" fillId="0" borderId="17" xfId="0" applyNumberFormat="1" applyFont="1" applyFill="1" applyBorder="1" applyAlignment="1" applyProtection="1">
      <alignment horizontal="center" vertical="top"/>
    </xf>
    <xf numFmtId="0" fontId="28" fillId="0" borderId="10" xfId="0" applyNumberFormat="1" applyFont="1" applyFill="1" applyBorder="1" applyAlignment="1" applyProtection="1">
      <alignment horizontal="justify" vertical="center"/>
    </xf>
    <xf numFmtId="4" fontId="28" fillId="0" borderId="10" xfId="0" applyNumberFormat="1" applyFont="1" applyFill="1" applyBorder="1" applyAlignment="1" applyProtection="1">
      <alignment horizontal="right" vertical="center"/>
    </xf>
    <xf numFmtId="4" fontId="29" fillId="0" borderId="10" xfId="0" applyNumberFormat="1" applyFont="1" applyFill="1" applyBorder="1" applyAlignment="1" applyProtection="1">
      <alignment horizontal="right" vertical="center"/>
    </xf>
    <xf numFmtId="0" fontId="18" fillId="0" borderId="15" xfId="0" applyNumberFormat="1" applyFont="1" applyFill="1" applyBorder="1" applyAlignment="1" applyProtection="1">
      <alignment horizontal="center" vertical="center"/>
    </xf>
    <xf numFmtId="49" fontId="28" fillId="0" borderId="10" xfId="0" applyNumberFormat="1" applyFont="1" applyFill="1" applyBorder="1" applyAlignment="1" applyProtection="1">
      <alignment horizontal="center" vertical="center"/>
    </xf>
    <xf numFmtId="0" fontId="28" fillId="0" borderId="10" xfId="0" applyNumberFormat="1" applyFont="1" applyFill="1" applyBorder="1" applyAlignment="1" applyProtection="1">
      <alignment horizontal="left" vertical="center"/>
    </xf>
    <xf numFmtId="4" fontId="28" fillId="0" borderId="10" xfId="0" applyNumberFormat="1" applyFont="1" applyFill="1" applyBorder="1" applyAlignment="1" applyProtection="1">
      <alignment horizontal="center" vertical="center"/>
    </xf>
    <xf numFmtId="4" fontId="29" fillId="0" borderId="10" xfId="0" applyNumberFormat="1" applyFont="1" applyFill="1" applyBorder="1" applyAlignment="1" applyProtection="1">
      <alignment horizontal="center" vertical="center"/>
    </xf>
    <xf numFmtId="49" fontId="18" fillId="6" borderId="10" xfId="0" applyNumberFormat="1" applyFont="1" applyFill="1" applyBorder="1" applyAlignment="1" applyProtection="1">
      <alignment horizontal="center" vertical="center"/>
    </xf>
    <xf numFmtId="0" fontId="22" fillId="6" borderId="10" xfId="0" applyNumberFormat="1" applyFont="1" applyFill="1" applyBorder="1" applyAlignment="1" applyProtection="1">
      <alignment horizontal="left" vertical="center"/>
    </xf>
    <xf numFmtId="49" fontId="27" fillId="0" borderId="17" xfId="0" applyNumberFormat="1" applyFont="1" applyFill="1" applyBorder="1" applyAlignment="1" applyProtection="1">
      <alignment horizontal="center" vertical="center"/>
    </xf>
    <xf numFmtId="0" fontId="22" fillId="0" borderId="10" xfId="0" applyNumberFormat="1" applyFont="1" applyFill="1" applyBorder="1" applyAlignment="1" applyProtection="1">
      <alignment horizontal="left" vertical="center"/>
    </xf>
    <xf numFmtId="0" fontId="18" fillId="0" borderId="18" xfId="0" applyNumberFormat="1" applyFont="1" applyFill="1" applyBorder="1" applyAlignment="1" applyProtection="1">
      <alignment horizontal="center" vertical="center"/>
    </xf>
    <xf numFmtId="49" fontId="28" fillId="0" borderId="17" xfId="0" applyNumberFormat="1" applyFont="1" applyFill="1" applyBorder="1" applyAlignment="1" applyProtection="1">
      <alignment horizontal="center" vertical="center"/>
    </xf>
    <xf numFmtId="0" fontId="18" fillId="0" borderId="19" xfId="0" applyNumberFormat="1" applyFont="1" applyFill="1" applyBorder="1" applyAlignment="1" applyProtection="1">
      <alignment horizontal="center" vertical="center"/>
    </xf>
    <xf numFmtId="0" fontId="22" fillId="6" borderId="16" xfId="0" applyNumberFormat="1" applyFont="1" applyFill="1" applyBorder="1" applyAlignment="1" applyProtection="1">
      <alignment horizontal="center" vertical="center"/>
    </xf>
    <xf numFmtId="0" fontId="27" fillId="6" borderId="16" xfId="0" applyNumberFormat="1" applyFont="1" applyFill="1" applyBorder="1" applyAlignment="1" applyProtection="1">
      <alignment horizontal="center" vertical="center"/>
    </xf>
    <xf numFmtId="49" fontId="27" fillId="6" borderId="10" xfId="0" applyNumberFormat="1" applyFont="1" applyFill="1" applyBorder="1" applyAlignment="1" applyProtection="1">
      <alignment horizontal="center" vertical="center"/>
    </xf>
    <xf numFmtId="0" fontId="22" fillId="6" borderId="10" xfId="0" applyNumberFormat="1" applyFont="1" applyFill="1" applyBorder="1" applyAlignment="1" applyProtection="1">
      <alignment horizontal="left" vertical="center" wrapText="1"/>
    </xf>
    <xf numFmtId="4" fontId="22" fillId="6" borderId="10" xfId="0" applyNumberFormat="1" applyFont="1" applyFill="1" applyBorder="1" applyAlignment="1" applyProtection="1">
      <alignment horizontal="right" vertical="center" wrapText="1"/>
    </xf>
    <xf numFmtId="0" fontId="27" fillId="0" borderId="13" xfId="0" applyNumberFormat="1" applyFont="1" applyFill="1" applyBorder="1" applyAlignment="1" applyProtection="1">
      <alignment horizontal="left" vertical="center"/>
    </xf>
    <xf numFmtId="0" fontId="18" fillId="0" borderId="16" xfId="0" applyNumberFormat="1" applyFont="1" applyFill="1" applyBorder="1" applyAlignment="1" applyProtection="1">
      <alignment horizontal="left" vertical="center"/>
    </xf>
    <xf numFmtId="0" fontId="28" fillId="0" borderId="10" xfId="0" applyNumberFormat="1" applyFont="1" applyFill="1" applyBorder="1" applyAlignment="1" applyProtection="1">
      <alignment horizontal="justify" vertical="top"/>
    </xf>
    <xf numFmtId="0" fontId="18" fillId="0" borderId="17" xfId="0" applyNumberFormat="1" applyFont="1" applyFill="1" applyBorder="1" applyAlignment="1" applyProtection="1">
      <alignment horizontal="center" vertical="center"/>
    </xf>
    <xf numFmtId="0" fontId="18" fillId="0" borderId="20" xfId="0" applyNumberFormat="1" applyFont="1" applyFill="1" applyBorder="1" applyAlignment="1" applyProtection="1">
      <alignment horizontal="left" vertical="center"/>
    </xf>
    <xf numFmtId="0" fontId="18" fillId="0" borderId="21" xfId="0" applyNumberFormat="1" applyFont="1" applyFill="1" applyBorder="1" applyAlignment="1" applyProtection="1">
      <alignment horizontal="left" vertical="center"/>
    </xf>
    <xf numFmtId="0" fontId="18" fillId="0" borderId="22" xfId="0" applyNumberFormat="1" applyFont="1" applyFill="1" applyBorder="1" applyAlignment="1" applyProtection="1">
      <alignment horizontal="left" vertical="center"/>
    </xf>
    <xf numFmtId="0" fontId="28" fillId="0" borderId="10" xfId="0" applyNumberFormat="1" applyFont="1" applyFill="1" applyBorder="1" applyAlignment="1" applyProtection="1">
      <alignment horizontal="center" vertical="top"/>
    </xf>
    <xf numFmtId="0" fontId="28" fillId="0" borderId="10" xfId="0" applyNumberFormat="1" applyFont="1" applyFill="1" applyBorder="1" applyAlignment="1" applyProtection="1">
      <alignment horizontal="left" vertical="top" wrapText="1"/>
    </xf>
    <xf numFmtId="4" fontId="22" fillId="0" borderId="24" xfId="0" applyNumberFormat="1" applyFont="1" applyFill="1" applyBorder="1" applyAlignment="1" applyProtection="1">
      <alignment horizontal="right" vertical="center"/>
    </xf>
    <xf numFmtId="4" fontId="26" fillId="0" borderId="24" xfId="0" applyNumberFormat="1" applyFont="1" applyFill="1" applyBorder="1" applyAlignment="1" applyProtection="1">
      <alignment horizontal="right" vertical="center"/>
    </xf>
    <xf numFmtId="4" fontId="29" fillId="0" borderId="24" xfId="0" applyNumberFormat="1" applyFont="1" applyFill="1" applyBorder="1" applyAlignment="1" applyProtection="1">
      <alignment horizontal="right" vertical="center"/>
    </xf>
    <xf numFmtId="4" fontId="22" fillId="0" borderId="25" xfId="0" applyNumberFormat="1" applyFont="1" applyFill="1" applyBorder="1" applyAlignment="1" applyProtection="1">
      <alignment horizontal="right" vertical="center"/>
    </xf>
    <xf numFmtId="4" fontId="22" fillId="0" borderId="25" xfId="0" applyNumberFormat="1" applyFont="1" applyFill="1" applyBorder="1" applyAlignment="1" applyProtection="1">
      <alignment horizontal="center" vertical="center"/>
    </xf>
    <xf numFmtId="4" fontId="26" fillId="0" borderId="25" xfId="0" applyNumberFormat="1" applyFont="1" applyFill="1" applyBorder="1" applyAlignment="1" applyProtection="1">
      <alignment horizontal="center" vertical="center"/>
    </xf>
    <xf numFmtId="4" fontId="26" fillId="0" borderId="25" xfId="0" applyNumberFormat="1" applyFont="1" applyFill="1" applyBorder="1" applyAlignment="1" applyProtection="1">
      <alignment horizontal="right" vertical="center"/>
    </xf>
    <xf numFmtId="0" fontId="19" fillId="0" borderId="0" xfId="0" applyNumberFormat="1" applyFont="1" applyFill="1" applyBorder="1" applyAlignment="1" applyProtection="1">
      <alignment horizontal="center" vertical="top"/>
    </xf>
    <xf numFmtId="0" fontId="21" fillId="0" borderId="10" xfId="0" applyNumberFormat="1" applyFont="1" applyFill="1" applyBorder="1" applyAlignment="1" applyProtection="1">
      <alignment horizontal="center" vertical="center"/>
    </xf>
    <xf numFmtId="0" fontId="21" fillId="0" borderId="10" xfId="0" applyNumberFormat="1" applyFont="1" applyFill="1" applyBorder="1" applyAlignment="1" applyProtection="1">
      <alignment horizontal="center" vertical="center" wrapText="1"/>
    </xf>
    <xf numFmtId="0" fontId="22" fillId="0" borderId="10" xfId="0" applyNumberFormat="1" applyFont="1" applyFill="1" applyBorder="1" applyAlignment="1" applyProtection="1">
      <alignment horizontal="center" vertical="center" wrapText="1"/>
    </xf>
    <xf numFmtId="0" fontId="22" fillId="0" borderId="10" xfId="0" applyNumberFormat="1" applyFont="1" applyFill="1" applyBorder="1" applyAlignment="1" applyProtection="1">
      <alignment horizontal="center" vertical="center"/>
    </xf>
    <xf numFmtId="0" fontId="23" fillId="0" borderId="10" xfId="0" applyNumberFormat="1" applyFont="1" applyFill="1" applyBorder="1" applyAlignment="1" applyProtection="1">
      <alignment horizontal="center" vertical="center" wrapText="1"/>
    </xf>
    <xf numFmtId="0" fontId="23" fillId="0" borderId="11" xfId="0" applyNumberFormat="1" applyFont="1" applyFill="1" applyBorder="1" applyAlignment="1" applyProtection="1">
      <alignment horizontal="center" vertical="center" wrapText="1"/>
    </xf>
    <xf numFmtId="0" fontId="26" fillId="0" borderId="10" xfId="0" applyNumberFormat="1" applyFont="1" applyFill="1" applyBorder="1" applyAlignment="1" applyProtection="1">
      <alignment horizontal="center" vertical="center" wrapText="1"/>
    </xf>
    <xf numFmtId="0" fontId="30" fillId="0" borderId="10" xfId="0" applyNumberFormat="1" applyFont="1" applyFill="1" applyBorder="1" applyAlignment="1" applyProtection="1">
      <alignment horizontal="left" vertical="center"/>
    </xf>
    <xf numFmtId="0" fontId="30" fillId="0" borderId="23" xfId="0" applyNumberFormat="1" applyFont="1" applyFill="1" applyBorder="1" applyAlignment="1" applyProtection="1">
      <alignment horizontal="left" vertical="center"/>
    </xf>
    <xf numFmtId="0" fontId="30" fillId="0" borderId="20" xfId="0" applyNumberFormat="1" applyFont="1" applyFill="1" applyBorder="1" applyAlignment="1" applyProtection="1">
      <alignment horizontal="left" vertical="center"/>
    </xf>
    <xf numFmtId="0" fontId="30" fillId="0" borderId="21" xfId="0" applyNumberFormat="1" applyFont="1" applyFill="1" applyBorder="1" applyAlignment="1" applyProtection="1">
      <alignment horizontal="left" vertical="center"/>
    </xf>
  </cellXfs>
  <cellStyles count="42">
    <cellStyle name="20% - akcent 1" xfId="1" builtinId="30" customBuiltin="1"/>
    <cellStyle name="20% - akcent 2" xfId="2" builtinId="34" customBuiltin="1"/>
    <cellStyle name="20% - akcent 3" xfId="3" builtinId="38" customBuiltin="1"/>
    <cellStyle name="20% - akcent 4" xfId="4" builtinId="42" customBuiltin="1"/>
    <cellStyle name="20% - akcent 5" xfId="5" builtinId="46" customBuiltin="1"/>
    <cellStyle name="20% - akcent 6" xfId="6" builtinId="50" customBuiltin="1"/>
    <cellStyle name="40% - akcent 1" xfId="7" builtinId="31" customBuiltin="1"/>
    <cellStyle name="40% - akcent 2" xfId="8" builtinId="35" customBuiltin="1"/>
    <cellStyle name="40% - akcent 3" xfId="9" builtinId="39" customBuiltin="1"/>
    <cellStyle name="40% - akcent 4" xfId="10" builtinId="43" customBuiltin="1"/>
    <cellStyle name="40% - akcent 5" xfId="11" builtinId="47" customBuiltin="1"/>
    <cellStyle name="40% - akcent 6" xfId="12" builtinId="51" customBuiltin="1"/>
    <cellStyle name="60% - akcent 1" xfId="13" builtinId="32" customBuiltin="1"/>
    <cellStyle name="60% - akcent 2" xfId="14" builtinId="36" customBuiltin="1"/>
    <cellStyle name="60% - akcent 3" xfId="15" builtinId="40" customBuiltin="1"/>
    <cellStyle name="60% - akcent 4" xfId="16" builtinId="44" customBuiltin="1"/>
    <cellStyle name="60% - akcent 5" xfId="17" builtinId="48" customBuiltin="1"/>
    <cellStyle name="60% - akcent 6" xfId="18" builtinId="52" customBuiltin="1"/>
    <cellStyle name="Akcent 1" xfId="19" builtinId="29" customBuiltin="1"/>
    <cellStyle name="Akcent 2" xfId="20" builtinId="33" customBuiltin="1"/>
    <cellStyle name="Akcent 3" xfId="21" builtinId="37" customBuiltin="1"/>
    <cellStyle name="Akcent 4" xfId="22" builtinId="41" customBuiltin="1"/>
    <cellStyle name="Akcent 5" xfId="23" builtinId="45" customBuiltin="1"/>
    <cellStyle name="Akcent 6" xfId="24" builtinId="49" customBuiltin="1"/>
    <cellStyle name="Dane wejściowe" xfId="25" builtinId="20" customBuiltin="1"/>
    <cellStyle name="Dane wyjściowe" xfId="26" builtinId="21" customBuiltin="1"/>
    <cellStyle name="Dobre" xfId="27" builtinId="26" customBuiltin="1"/>
    <cellStyle name="Komórka połączona" xfId="28" builtinId="24" customBuiltin="1"/>
    <cellStyle name="Komórka zaznaczona" xfId="29" builtinId="23" customBuiltin="1"/>
    <cellStyle name="Nagłówek 1" xfId="30" builtinId="16" customBuiltin="1"/>
    <cellStyle name="Nagłówek 2" xfId="31" builtinId="17" customBuiltin="1"/>
    <cellStyle name="Nagłówek 3" xfId="32" builtinId="18" customBuiltin="1"/>
    <cellStyle name="Nagłówek 4" xfId="33" builtinId="19" customBuiltin="1"/>
    <cellStyle name="Neutralne" xfId="34" builtinId="28" customBuiltin="1"/>
    <cellStyle name="Normalny" xfId="0" builtinId="0"/>
    <cellStyle name="Obliczenia" xfId="35" builtinId="22" customBuiltin="1"/>
    <cellStyle name="Suma" xfId="36" builtinId="25" customBuiltin="1"/>
    <cellStyle name="Tekst objaśnienia" xfId="37" builtinId="53" customBuiltin="1"/>
    <cellStyle name="Tekst ostrzeżenia" xfId="38" builtinId="11" customBuiltin="1"/>
    <cellStyle name="Tytuł" xfId="39" builtinId="15" customBuiltin="1"/>
    <cellStyle name="Uwaga" xfId="40" builtinId="10" customBuiltin="1"/>
    <cellStyle name="Złe" xfId="41" builtinId="27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28"/>
  <sheetViews>
    <sheetView tabSelected="1" zoomScaleSheetLayoutView="100" workbookViewId="0">
      <selection activeCell="D33" sqref="D33"/>
    </sheetView>
  </sheetViews>
  <sheetFormatPr defaultRowHeight="12.75"/>
  <cols>
    <col min="1" max="1" width="4.5703125" style="1" customWidth="1"/>
    <col min="2" max="2" width="6.140625" style="1" customWidth="1"/>
    <col min="3" max="3" width="4.85546875" style="1" customWidth="1"/>
    <col min="4" max="4" width="29.5703125" style="1" customWidth="1"/>
    <col min="5" max="5" width="12.7109375" style="1" customWidth="1"/>
    <col min="6" max="7" width="12.5703125" style="1" customWidth="1"/>
    <col min="8" max="8" width="11.85546875" style="1" customWidth="1"/>
    <col min="9" max="9" width="7.42578125" style="1" customWidth="1"/>
    <col min="10" max="10" width="5.5703125" style="1" customWidth="1"/>
    <col min="11" max="11" width="6.7109375" style="1" customWidth="1"/>
    <col min="12" max="12" width="8.5703125" style="1" customWidth="1"/>
    <col min="13" max="13" width="12" style="1" customWidth="1"/>
    <col min="14" max="16384" width="9.140625" style="1"/>
  </cols>
  <sheetData>
    <row r="1" spans="1:13" ht="24.75" customHeight="1"/>
    <row r="3" spans="1:13" ht="20.100000000000001" customHeight="1">
      <c r="A3" s="60" t="s">
        <v>0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</row>
    <row r="4" spans="1:13" ht="3.75" customHeight="1"/>
    <row r="5" spans="1:13" ht="13.5" customHeight="1">
      <c r="L5" s="2"/>
      <c r="M5" s="2" t="s">
        <v>1</v>
      </c>
    </row>
    <row r="6" spans="1:13" s="6" customFormat="1" ht="44.1" customHeight="1">
      <c r="A6" s="61" t="s">
        <v>2</v>
      </c>
      <c r="B6" s="62" t="s">
        <v>3</v>
      </c>
      <c r="C6" s="63" t="s">
        <v>4</v>
      </c>
      <c r="D6" s="64" t="s">
        <v>5</v>
      </c>
      <c r="E6" s="65" t="s">
        <v>6</v>
      </c>
      <c r="F6" s="63" t="s">
        <v>7</v>
      </c>
      <c r="G6" s="65" t="s">
        <v>8</v>
      </c>
      <c r="H6" s="66" t="s">
        <v>9</v>
      </c>
      <c r="I6" s="4" t="s">
        <v>10</v>
      </c>
      <c r="J6" s="5" t="s">
        <v>10</v>
      </c>
      <c r="K6" s="5" t="s">
        <v>10</v>
      </c>
      <c r="L6" s="65" t="s">
        <v>11</v>
      </c>
      <c r="M6" s="67" t="s">
        <v>12</v>
      </c>
    </row>
    <row r="7" spans="1:13" s="6" customFormat="1">
      <c r="A7" s="61"/>
      <c r="B7" s="62"/>
      <c r="C7" s="63"/>
      <c r="D7" s="64"/>
      <c r="E7" s="65"/>
      <c r="F7" s="65"/>
      <c r="G7" s="65"/>
      <c r="H7" s="65"/>
      <c r="I7" s="7" t="s">
        <v>13</v>
      </c>
      <c r="J7" s="7" t="s">
        <v>14</v>
      </c>
      <c r="K7" s="8" t="s">
        <v>15</v>
      </c>
      <c r="L7" s="65"/>
      <c r="M7" s="67"/>
    </row>
    <row r="8" spans="1:13" s="6" customFormat="1" ht="12" customHeight="1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10">
        <v>10</v>
      </c>
      <c r="K8" s="10">
        <v>11</v>
      </c>
      <c r="L8" s="9">
        <v>12</v>
      </c>
      <c r="M8" s="9">
        <v>13</v>
      </c>
    </row>
    <row r="9" spans="1:13" ht="16.350000000000001" customHeight="1">
      <c r="A9" s="11">
        <v>700</v>
      </c>
      <c r="B9" s="12"/>
      <c r="C9" s="13"/>
      <c r="D9" s="14" t="s">
        <v>16</v>
      </c>
      <c r="E9" s="15">
        <f>E10</f>
        <v>2034.8899999999999</v>
      </c>
      <c r="F9" s="15">
        <f>F10</f>
        <v>12000</v>
      </c>
      <c r="G9" s="15">
        <f>G10</f>
        <v>12000</v>
      </c>
      <c r="H9" s="15">
        <f>H10</f>
        <v>1800</v>
      </c>
      <c r="I9" s="15">
        <f t="shared" ref="I9:I19" si="0">H9/G9*100</f>
        <v>15</v>
      </c>
      <c r="J9" s="16">
        <f t="shared" ref="J9:J19" si="1">H9/F9%</f>
        <v>15</v>
      </c>
      <c r="K9" s="16">
        <f t="shared" ref="K9:K19" si="2">H9/E9%</f>
        <v>88.456869904515727</v>
      </c>
      <c r="L9" s="16">
        <f>L10</f>
        <v>1.0512061501698828E-2</v>
      </c>
      <c r="M9" s="16">
        <f t="shared" ref="M9:M19" si="3">H9-E9</f>
        <v>-234.88999999999987</v>
      </c>
    </row>
    <row r="10" spans="1:13" ht="17.850000000000001" customHeight="1">
      <c r="A10" s="17"/>
      <c r="B10" s="3">
        <v>70005</v>
      </c>
      <c r="C10" s="18"/>
      <c r="D10" s="19" t="s">
        <v>17</v>
      </c>
      <c r="E10" s="20">
        <f>E11+E12</f>
        <v>2034.8899999999999</v>
      </c>
      <c r="F10" s="20">
        <f>F11+F12</f>
        <v>12000</v>
      </c>
      <c r="G10" s="20">
        <f>G11+G12</f>
        <v>12000</v>
      </c>
      <c r="H10" s="20">
        <f>H11+H12</f>
        <v>1800</v>
      </c>
      <c r="I10" s="20">
        <f t="shared" si="0"/>
        <v>15</v>
      </c>
      <c r="J10" s="21">
        <f t="shared" si="1"/>
        <v>15</v>
      </c>
      <c r="K10" s="21">
        <f t="shared" si="2"/>
        <v>88.456869904515727</v>
      </c>
      <c r="L10" s="20">
        <f>L11+L12</f>
        <v>1.0512061501698828E-2</v>
      </c>
      <c r="M10" s="21">
        <f t="shared" si="3"/>
        <v>-234.88999999999987</v>
      </c>
    </row>
    <row r="11" spans="1:13" ht="46.35" customHeight="1">
      <c r="A11" s="22"/>
      <c r="B11" s="22"/>
      <c r="C11" s="23" t="s">
        <v>18</v>
      </c>
      <c r="D11" s="24" t="s">
        <v>19</v>
      </c>
      <c r="E11" s="25">
        <v>1798</v>
      </c>
      <c r="F11" s="25">
        <v>8000</v>
      </c>
      <c r="G11" s="25">
        <v>8000</v>
      </c>
      <c r="H11" s="25">
        <v>1800</v>
      </c>
      <c r="I11" s="25">
        <f t="shared" si="0"/>
        <v>22.5</v>
      </c>
      <c r="J11" s="26">
        <f t="shared" si="1"/>
        <v>22.5</v>
      </c>
      <c r="K11" s="26">
        <f t="shared" si="2"/>
        <v>100.11123470522803</v>
      </c>
      <c r="L11" s="25">
        <f>H11/H25%</f>
        <v>1.0512061501698828E-2</v>
      </c>
      <c r="M11" s="26">
        <f t="shared" si="3"/>
        <v>2</v>
      </c>
    </row>
    <row r="12" spans="1:13" ht="14.85" customHeight="1">
      <c r="A12" s="27"/>
      <c r="B12" s="27"/>
      <c r="C12" s="28" t="s">
        <v>20</v>
      </c>
      <c r="D12" s="29" t="s">
        <v>21</v>
      </c>
      <c r="E12" s="25">
        <v>236.89</v>
      </c>
      <c r="F12" s="26">
        <v>4000</v>
      </c>
      <c r="G12" s="26">
        <v>4000</v>
      </c>
      <c r="H12" s="25">
        <v>0</v>
      </c>
      <c r="I12" s="30" t="s">
        <v>22</v>
      </c>
      <c r="J12" s="31" t="s">
        <v>22</v>
      </c>
      <c r="K12" s="31" t="s">
        <v>22</v>
      </c>
      <c r="L12" s="25">
        <f>H12/H25*100</f>
        <v>0</v>
      </c>
      <c r="M12" s="26">
        <f t="shared" si="3"/>
        <v>-236.89</v>
      </c>
    </row>
    <row r="13" spans="1:13" ht="16.350000000000001" customHeight="1">
      <c r="A13" s="11">
        <v>750</v>
      </c>
      <c r="B13" s="13"/>
      <c r="C13" s="32"/>
      <c r="D13" s="33" t="s">
        <v>23</v>
      </c>
      <c r="E13" s="15">
        <f>E14</f>
        <v>5989009.0099999998</v>
      </c>
      <c r="F13" s="15">
        <f>F14</f>
        <v>18580000</v>
      </c>
      <c r="G13" s="15">
        <f>G14</f>
        <v>18665064</v>
      </c>
      <c r="H13" s="15">
        <f>H14</f>
        <v>9332610.2100000009</v>
      </c>
      <c r="I13" s="15">
        <f t="shared" si="0"/>
        <v>50.000419018118556</v>
      </c>
      <c r="J13" s="16">
        <f t="shared" si="1"/>
        <v>50.229333745963409</v>
      </c>
      <c r="K13" s="16">
        <f t="shared" si="2"/>
        <v>155.82895591603059</v>
      </c>
      <c r="L13" s="15">
        <f>L14</f>
        <v>54.502762499390229</v>
      </c>
      <c r="M13" s="16">
        <f t="shared" si="3"/>
        <v>3343601.2000000011</v>
      </c>
    </row>
    <row r="14" spans="1:13" ht="13.35" customHeight="1">
      <c r="A14" s="17"/>
      <c r="B14" s="3">
        <v>75095</v>
      </c>
      <c r="C14" s="34"/>
      <c r="D14" s="35" t="s">
        <v>24</v>
      </c>
      <c r="E14" s="20">
        <f>E15+E16</f>
        <v>5989009.0099999998</v>
      </c>
      <c r="F14" s="20">
        <f>F15+F16</f>
        <v>18580000</v>
      </c>
      <c r="G14" s="20">
        <f>G15+G16</f>
        <v>18665064</v>
      </c>
      <c r="H14" s="21">
        <f>H15+H16</f>
        <v>9332610.2100000009</v>
      </c>
      <c r="I14" s="20">
        <f t="shared" si="0"/>
        <v>50.000419018118556</v>
      </c>
      <c r="J14" s="21">
        <f t="shared" si="1"/>
        <v>50.229333745963409</v>
      </c>
      <c r="K14" s="21">
        <f t="shared" si="2"/>
        <v>155.82895591603059</v>
      </c>
      <c r="L14" s="20">
        <f>L15+L16</f>
        <v>54.502762499390229</v>
      </c>
      <c r="M14" s="21">
        <f t="shared" si="3"/>
        <v>3343601.2000000011</v>
      </c>
    </row>
    <row r="15" spans="1:13" ht="16.350000000000001" customHeight="1">
      <c r="A15" s="22"/>
      <c r="B15" s="36"/>
      <c r="C15" s="37" t="s">
        <v>25</v>
      </c>
      <c r="D15" s="29" t="s">
        <v>26</v>
      </c>
      <c r="E15" s="25">
        <v>44555.01</v>
      </c>
      <c r="F15" s="25">
        <v>80000</v>
      </c>
      <c r="G15" s="25">
        <v>165064</v>
      </c>
      <c r="H15" s="25">
        <v>169677.89</v>
      </c>
      <c r="I15" s="25">
        <f t="shared" si="0"/>
        <v>102.79521276595744</v>
      </c>
      <c r="J15" s="26">
        <f t="shared" si="1"/>
        <v>212.09736250000003</v>
      </c>
      <c r="K15" s="26">
        <f t="shared" si="2"/>
        <v>380.82785751815567</v>
      </c>
      <c r="L15" s="25">
        <f>H15/H25*100</f>
        <v>0.99092467508804938</v>
      </c>
      <c r="M15" s="26">
        <f t="shared" si="3"/>
        <v>125122.88</v>
      </c>
    </row>
    <row r="16" spans="1:13" ht="15.6" customHeight="1">
      <c r="A16" s="27"/>
      <c r="B16" s="38"/>
      <c r="C16" s="37" t="s">
        <v>20</v>
      </c>
      <c r="D16" s="29" t="s">
        <v>21</v>
      </c>
      <c r="E16" s="25">
        <v>5944454</v>
      </c>
      <c r="F16" s="25">
        <v>18500000</v>
      </c>
      <c r="G16" s="25">
        <v>18500000</v>
      </c>
      <c r="H16" s="25">
        <v>9162932.3200000003</v>
      </c>
      <c r="I16" s="25">
        <f t="shared" si="0"/>
        <v>49.52936389189189</v>
      </c>
      <c r="J16" s="26">
        <f t="shared" si="1"/>
        <v>49.52936389189189</v>
      </c>
      <c r="K16" s="26">
        <f t="shared" si="2"/>
        <v>154.14253891105895</v>
      </c>
      <c r="L16" s="25">
        <f>H16/H25*100</f>
        <v>53.511837824302177</v>
      </c>
      <c r="M16" s="26">
        <f t="shared" si="3"/>
        <v>3218478.3200000003</v>
      </c>
    </row>
    <row r="17" spans="1:13" s="6" customFormat="1" ht="23.85" customHeight="1">
      <c r="A17" s="39">
        <v>900</v>
      </c>
      <c r="B17" s="40"/>
      <c r="C17" s="41"/>
      <c r="D17" s="42" t="s">
        <v>27</v>
      </c>
      <c r="E17" s="15">
        <f>E18</f>
        <v>19243849.359999999</v>
      </c>
      <c r="F17" s="43">
        <f>F18</f>
        <v>112926223</v>
      </c>
      <c r="G17" s="43">
        <f>G18</f>
        <v>112926223</v>
      </c>
      <c r="H17" s="15">
        <f>H18</f>
        <v>7788777.2799999993</v>
      </c>
      <c r="I17" s="15">
        <f t="shared" si="0"/>
        <v>6.8972264130360577</v>
      </c>
      <c r="J17" s="16">
        <f t="shared" si="1"/>
        <v>6.8972264130360577</v>
      </c>
      <c r="K17" s="16">
        <f t="shared" si="2"/>
        <v>40.474112711512099</v>
      </c>
      <c r="L17" s="15">
        <f>L18</f>
        <v>45.486725439108056</v>
      </c>
      <c r="M17" s="16">
        <f t="shared" si="3"/>
        <v>-11455072.08</v>
      </c>
    </row>
    <row r="18" spans="1:13" s="6" customFormat="1" ht="14.85" customHeight="1">
      <c r="A18" s="44"/>
      <c r="B18" s="3">
        <v>90001</v>
      </c>
      <c r="C18" s="34"/>
      <c r="D18" s="35" t="s">
        <v>28</v>
      </c>
      <c r="E18" s="20">
        <f>E19+E23+E24+E21</f>
        <v>19243849.359999999</v>
      </c>
      <c r="F18" s="21">
        <f>F19+F21+F23+F24</f>
        <v>112926223</v>
      </c>
      <c r="G18" s="21">
        <f>G19+G21+G23+G24+G22</f>
        <v>112926223</v>
      </c>
      <c r="H18" s="21">
        <f>H19+H21+H23+H24+H22</f>
        <v>7788777.2799999993</v>
      </c>
      <c r="I18" s="20">
        <f t="shared" si="0"/>
        <v>6.8972264130360577</v>
      </c>
      <c r="J18" s="21">
        <f t="shared" si="1"/>
        <v>6.8972264130360577</v>
      </c>
      <c r="K18" s="21">
        <f t="shared" si="2"/>
        <v>40.474112711512099</v>
      </c>
      <c r="L18" s="25">
        <f>SUM(L19:L24)</f>
        <v>45.486725439108056</v>
      </c>
      <c r="M18" s="21">
        <f t="shared" si="3"/>
        <v>-11455072.08</v>
      </c>
    </row>
    <row r="19" spans="1:13" ht="49.9" customHeight="1">
      <c r="A19" s="45"/>
      <c r="B19" s="45"/>
      <c r="C19" s="23" t="s">
        <v>18</v>
      </c>
      <c r="D19" s="46" t="s">
        <v>19</v>
      </c>
      <c r="E19" s="25">
        <v>2675981.37</v>
      </c>
      <c r="F19" s="25">
        <v>13200000</v>
      </c>
      <c r="G19" s="25">
        <v>13200000</v>
      </c>
      <c r="H19" s="25">
        <v>6600000.54</v>
      </c>
      <c r="I19" s="25">
        <f t="shared" si="0"/>
        <v>50.000004090909087</v>
      </c>
      <c r="J19" s="26">
        <f t="shared" si="1"/>
        <v>50.000004090909094</v>
      </c>
      <c r="K19" s="26">
        <f t="shared" si="2"/>
        <v>246.63850854836107</v>
      </c>
      <c r="L19" s="25">
        <f>H19/H25*100</f>
        <v>38.544228659847484</v>
      </c>
      <c r="M19" s="26">
        <f t="shared" si="3"/>
        <v>3924019.17</v>
      </c>
    </row>
    <row r="20" spans="1:13" hidden="1">
      <c r="A20" s="45"/>
      <c r="B20" s="45"/>
      <c r="C20" s="47"/>
      <c r="D20" s="29"/>
      <c r="E20" s="25"/>
      <c r="F20" s="26"/>
      <c r="G20" s="26"/>
      <c r="H20" s="25"/>
      <c r="I20" s="25"/>
      <c r="J20" s="26"/>
      <c r="K20" s="26"/>
      <c r="L20" s="25"/>
      <c r="M20" s="26"/>
    </row>
    <row r="21" spans="1:13" ht="16.350000000000001" customHeight="1">
      <c r="A21" s="45"/>
      <c r="B21" s="45"/>
      <c r="C21" s="37" t="s">
        <v>20</v>
      </c>
      <c r="D21" s="29" t="s">
        <v>21</v>
      </c>
      <c r="E21" s="25">
        <v>328892.44</v>
      </c>
      <c r="F21" s="26">
        <v>8500000</v>
      </c>
      <c r="G21" s="26">
        <v>8500000</v>
      </c>
      <c r="H21" s="25">
        <v>1188509.93</v>
      </c>
      <c r="I21" s="25">
        <f>H21/G21*100</f>
        <v>13.982469764705883</v>
      </c>
      <c r="J21" s="26">
        <f>H21/F21%</f>
        <v>13.982469764705881</v>
      </c>
      <c r="K21" s="26">
        <f>H21/E21%</f>
        <v>361.36736070917289</v>
      </c>
      <c r="L21" s="25">
        <f>H21/H25*100</f>
        <v>6.9409385997443156</v>
      </c>
      <c r="M21" s="26">
        <f>H21-E21</f>
        <v>859617.49</v>
      </c>
    </row>
    <row r="22" spans="1:13" ht="15.6" customHeight="1">
      <c r="A22" s="48"/>
      <c r="B22" s="48"/>
      <c r="C22" s="37" t="s">
        <v>25</v>
      </c>
      <c r="D22" s="29" t="s">
        <v>26</v>
      </c>
      <c r="E22" s="25">
        <v>0</v>
      </c>
      <c r="F22" s="26">
        <v>0</v>
      </c>
      <c r="G22" s="26">
        <v>400000</v>
      </c>
      <c r="H22" s="25">
        <v>266.81</v>
      </c>
      <c r="I22" s="25">
        <f>H22/G22*100</f>
        <v>6.6702499999999998E-2</v>
      </c>
      <c r="J22" s="31" t="s">
        <v>22</v>
      </c>
      <c r="K22" s="31" t="s">
        <v>22</v>
      </c>
      <c r="L22" s="25">
        <f>H22/H25*100</f>
        <v>1.5581795162601469E-3</v>
      </c>
      <c r="M22" s="26">
        <f>H22-E22</f>
        <v>266.81</v>
      </c>
    </row>
    <row r="23" spans="1:13" ht="14.1" customHeight="1">
      <c r="A23" s="49"/>
      <c r="B23" s="49"/>
      <c r="C23" s="37" t="s">
        <v>29</v>
      </c>
      <c r="D23" s="29" t="s">
        <v>26</v>
      </c>
      <c r="E23" s="25">
        <v>243255.02</v>
      </c>
      <c r="F23" s="26">
        <v>400000</v>
      </c>
      <c r="G23" s="26">
        <v>0</v>
      </c>
      <c r="H23" s="25">
        <v>0</v>
      </c>
      <c r="I23" s="30" t="s">
        <v>22</v>
      </c>
      <c r="J23" s="31" t="s">
        <v>22</v>
      </c>
      <c r="K23" s="31" t="s">
        <v>22</v>
      </c>
      <c r="L23" s="25">
        <v>0</v>
      </c>
      <c r="M23" s="26">
        <f>H23-E23</f>
        <v>-243255.02</v>
      </c>
    </row>
    <row r="24" spans="1:13" ht="44.85" customHeight="1">
      <c r="A24" s="50"/>
      <c r="B24" s="50"/>
      <c r="C24" s="51">
        <v>6298</v>
      </c>
      <c r="D24" s="52" t="s">
        <v>30</v>
      </c>
      <c r="E24" s="25">
        <v>15995720.529999999</v>
      </c>
      <c r="F24" s="26">
        <v>90826223</v>
      </c>
      <c r="G24" s="26">
        <v>90826223</v>
      </c>
      <c r="H24" s="25">
        <v>0</v>
      </c>
      <c r="I24" s="30" t="s">
        <v>22</v>
      </c>
      <c r="J24" s="31" t="s">
        <v>22</v>
      </c>
      <c r="K24" s="31" t="s">
        <v>22</v>
      </c>
      <c r="L24" s="25">
        <f>H24/H25*100</f>
        <v>0</v>
      </c>
      <c r="M24" s="26">
        <f>H24-E24</f>
        <v>-15995720.529999999</v>
      </c>
    </row>
    <row r="25" spans="1:13" ht="17.100000000000001" customHeight="1">
      <c r="A25" s="68" t="s">
        <v>31</v>
      </c>
      <c r="B25" s="68"/>
      <c r="C25" s="68"/>
      <c r="D25" s="68"/>
      <c r="E25" s="20">
        <f>E9+E13+E17</f>
        <v>25234893.259999998</v>
      </c>
      <c r="F25" s="20">
        <f>F9+F13+F17</f>
        <v>131518223</v>
      </c>
      <c r="G25" s="20">
        <f>G9+G13+G17</f>
        <v>131603287</v>
      </c>
      <c r="H25" s="20">
        <f>H9+H13+H17</f>
        <v>17123187.490000002</v>
      </c>
      <c r="I25" s="20">
        <f>H25/G25*100</f>
        <v>13.011215662113365</v>
      </c>
      <c r="J25" s="21">
        <f>H25/F25%</f>
        <v>13.019631119863901</v>
      </c>
      <c r="K25" s="21">
        <f>H25/E25%</f>
        <v>67.855200787165941</v>
      </c>
      <c r="L25" s="20">
        <f>L9+L13+L17</f>
        <v>99.999999999999986</v>
      </c>
      <c r="M25" s="26">
        <f>H25-E25</f>
        <v>-8111705.7699999958</v>
      </c>
    </row>
    <row r="26" spans="1:13">
      <c r="A26" s="69" t="s">
        <v>32</v>
      </c>
      <c r="B26" s="69"/>
      <c r="C26" s="69"/>
      <c r="D26" s="69"/>
      <c r="E26" s="53"/>
      <c r="F26" s="53"/>
      <c r="G26" s="53"/>
      <c r="H26" s="53"/>
      <c r="I26" s="53"/>
      <c r="J26" s="54"/>
      <c r="K26" s="54"/>
      <c r="L26" s="53"/>
      <c r="M26" s="55"/>
    </row>
    <row r="27" spans="1:13">
      <c r="A27" s="70" t="s">
        <v>33</v>
      </c>
      <c r="B27" s="70"/>
      <c r="C27" s="70"/>
      <c r="D27" s="70"/>
      <c r="E27" s="53">
        <v>9239172.7300000004</v>
      </c>
      <c r="F27" s="53">
        <v>40692000</v>
      </c>
      <c r="G27" s="53">
        <v>40777064</v>
      </c>
      <c r="H27" s="53">
        <v>17123187.489999998</v>
      </c>
      <c r="I27" s="53">
        <f>H27/G27*100</f>
        <v>41.992202994310716</v>
      </c>
      <c r="J27" s="54">
        <f>H27/F27%</f>
        <v>42.079984984763584</v>
      </c>
      <c r="K27" s="54">
        <f>H27/E27%</f>
        <v>185.33247499963124</v>
      </c>
      <c r="L27" s="53">
        <f>H27/H25%</f>
        <v>99.999999999999972</v>
      </c>
      <c r="M27" s="54">
        <f>H27-E27</f>
        <v>7884014.7599999979</v>
      </c>
    </row>
    <row r="28" spans="1:13">
      <c r="A28" s="71" t="s">
        <v>34</v>
      </c>
      <c r="B28" s="71"/>
      <c r="C28" s="71"/>
      <c r="D28" s="71"/>
      <c r="E28" s="56">
        <v>15995720.529999999</v>
      </c>
      <c r="F28" s="56">
        <v>90826223</v>
      </c>
      <c r="G28" s="56">
        <v>90826223</v>
      </c>
      <c r="H28" s="56">
        <v>0</v>
      </c>
      <c r="I28" s="57" t="s">
        <v>22</v>
      </c>
      <c r="J28" s="58" t="s">
        <v>22</v>
      </c>
      <c r="K28" s="58" t="s">
        <v>22</v>
      </c>
      <c r="L28" s="57" t="s">
        <v>22</v>
      </c>
      <c r="M28" s="59">
        <f>H28-E28</f>
        <v>-15995720.529999999</v>
      </c>
    </row>
  </sheetData>
  <mergeCells count="15">
    <mergeCell ref="M6:M7"/>
    <mergeCell ref="A25:D25"/>
    <mergeCell ref="A26:D26"/>
    <mergeCell ref="A27:D27"/>
    <mergeCell ref="A28:D28"/>
    <mergeCell ref="A3:M3"/>
    <mergeCell ref="A6:A7"/>
    <mergeCell ref="B6:B7"/>
    <mergeCell ref="C6:C7"/>
    <mergeCell ref="D6:D7"/>
    <mergeCell ref="E6:E7"/>
    <mergeCell ref="F6:F7"/>
    <mergeCell ref="G6:G7"/>
    <mergeCell ref="H6:H7"/>
    <mergeCell ref="L6:L7"/>
  </mergeCells>
  <pageMargins left="0.62986111111111109" right="0.62986111111111109" top="1.1416666666666666" bottom="0.98402777777777772" header="0.51180555555555551" footer="0.51180555555555551"/>
  <pageSetup paperSize="9" firstPageNumber="0" orientation="landscape" horizontalDpi="300" verticalDpi="300"/>
  <headerFooter alignWithMargins="0">
    <oddHeader>&amp;R&amp;"Arial,Kursywa"&amp;7Załącznik Nr 1
do Uchwały Nr 1/XXIX/2009
Zarządu WZWiK z dnia 31.08.2009 r.
w sprawie przedstawienia informacji o przebiegu wykonania budżetu WZWiK za I półrocze 2009 r.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Sheet1</vt:lpstr>
      <vt:lpstr>Sheet1!Tytuły_wydruku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created xsi:type="dcterms:W3CDTF">2009-09-07T09:52:30Z</dcterms:created>
  <dcterms:modified xsi:type="dcterms:W3CDTF">2009-09-07T09:52:30Z</dcterms:modified>
</cp:coreProperties>
</file>